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61 зміни до бюджету 08.2024\"/>
    </mc:Choice>
  </mc:AlternateContent>
  <bookViews>
    <workbookView xWindow="-120" yWindow="-120" windowWidth="29040" windowHeight="158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S22" i="1" l="1"/>
  <c r="R22" i="1"/>
  <c r="Q22" i="1"/>
  <c r="S21" i="1"/>
  <c r="S20" i="1" s="1"/>
  <c r="R21" i="1"/>
  <c r="Q21" i="1"/>
  <c r="R20" i="1"/>
  <c r="Q20" i="1"/>
  <c r="M20" i="1"/>
  <c r="N20" i="1"/>
  <c r="L20" i="1"/>
  <c r="S14" i="1" l="1"/>
  <c r="S13" i="1" s="1"/>
  <c r="R14" i="1"/>
  <c r="R13" i="1" s="1"/>
  <c r="Q14" i="1"/>
  <c r="Q13" i="1" s="1"/>
  <c r="N13" i="1"/>
  <c r="M13" i="1"/>
  <c r="L13" i="1"/>
  <c r="I13" i="1"/>
  <c r="H13" i="1"/>
  <c r="G13" i="1"/>
  <c r="S29" i="1" l="1"/>
  <c r="S28" i="1" s="1"/>
  <c r="R29" i="1"/>
  <c r="R28" i="1" s="1"/>
  <c r="Q29" i="1"/>
  <c r="Q28" i="1" s="1"/>
  <c r="N28" i="1"/>
  <c r="M28" i="1"/>
  <c r="L28" i="1"/>
  <c r="I28" i="1"/>
  <c r="H28" i="1"/>
  <c r="G28" i="1"/>
  <c r="S25" i="1"/>
  <c r="R25" i="1"/>
  <c r="Q25" i="1"/>
  <c r="Q24" i="1" s="1"/>
  <c r="M24" i="1"/>
  <c r="N24" i="1"/>
  <c r="H24" i="1" l="1"/>
  <c r="I24" i="1"/>
  <c r="J24" i="1"/>
  <c r="L24" i="1"/>
  <c r="O24" i="1"/>
  <c r="R24" i="1"/>
  <c r="S24" i="1"/>
  <c r="G24" i="1"/>
  <c r="G26" i="1"/>
  <c r="S33" i="1" l="1"/>
  <c r="S32" i="1" s="1"/>
  <c r="R33" i="1"/>
  <c r="R32" i="1" s="1"/>
  <c r="Q33" i="1"/>
  <c r="Q32" i="1" s="1"/>
  <c r="N32" i="1"/>
  <c r="M32" i="1"/>
  <c r="L32" i="1"/>
  <c r="I32" i="1"/>
  <c r="H32" i="1"/>
  <c r="G32" i="1"/>
  <c r="S16" i="1" l="1"/>
  <c r="M15" i="1" l="1"/>
  <c r="N15" i="1" l="1"/>
  <c r="M19" i="1" l="1"/>
  <c r="M18" i="1"/>
  <c r="S18" i="1" l="1"/>
  <c r="S19" i="1"/>
  <c r="R19" i="1"/>
  <c r="S35" i="1"/>
  <c r="R35" i="1"/>
  <c r="S31" i="1"/>
  <c r="R31" i="1"/>
  <c r="Q31" i="1"/>
  <c r="S27" i="1"/>
  <c r="R27" i="1"/>
  <c r="Q27" i="1"/>
  <c r="S23" i="1"/>
  <c r="R23" i="1"/>
  <c r="Q23" i="1"/>
  <c r="R16" i="1"/>
  <c r="R15" i="1" s="1"/>
  <c r="S15" i="1"/>
  <c r="Q16" i="1"/>
  <c r="R18" i="1" l="1"/>
  <c r="S34" i="1"/>
  <c r="R34" i="1"/>
  <c r="Q34" i="1"/>
  <c r="S30" i="1"/>
  <c r="R30" i="1"/>
  <c r="Q30" i="1"/>
  <c r="S26" i="1"/>
  <c r="R26" i="1"/>
  <c r="Q26" i="1"/>
  <c r="S12" i="1"/>
  <c r="S17" i="1"/>
  <c r="Q15" i="1"/>
  <c r="N34" i="1"/>
  <c r="M34" i="1"/>
  <c r="L34" i="1"/>
  <c r="N30" i="1"/>
  <c r="M30" i="1"/>
  <c r="L30" i="1"/>
  <c r="N26" i="1"/>
  <c r="M26" i="1"/>
  <c r="L26" i="1"/>
  <c r="N12" i="1"/>
  <c r="M12" i="1"/>
  <c r="M17" i="1"/>
  <c r="N17" i="1"/>
  <c r="L17" i="1"/>
  <c r="L15" i="1"/>
  <c r="L12" i="1" s="1"/>
  <c r="L11" i="1" l="1"/>
  <c r="L36" i="1" s="1"/>
  <c r="N11" i="1"/>
  <c r="N36" i="1" s="1"/>
  <c r="S11" i="1"/>
  <c r="S36" i="1" s="1"/>
  <c r="M11" i="1"/>
  <c r="M36" i="1" s="1"/>
  <c r="R17" i="1"/>
  <c r="R12" i="1" s="1"/>
  <c r="R11" i="1" l="1"/>
  <c r="R36" i="1" s="1"/>
  <c r="H34" i="1"/>
  <c r="I34" i="1"/>
  <c r="G34" i="1"/>
  <c r="H30" i="1"/>
  <c r="I30" i="1"/>
  <c r="G30" i="1"/>
  <c r="G19" i="1"/>
  <c r="Q19" i="1" s="1"/>
  <c r="Q18" i="1"/>
  <c r="H26" i="1"/>
  <c r="I26" i="1"/>
  <c r="I20" i="1"/>
  <c r="G20" i="1"/>
  <c r="H20" i="1"/>
  <c r="H17" i="1"/>
  <c r="I17" i="1"/>
  <c r="H15" i="1"/>
  <c r="H12" i="1" s="1"/>
  <c r="I15" i="1"/>
  <c r="I12" i="1" s="1"/>
  <c r="G15" i="1"/>
  <c r="G12" i="1" s="1"/>
  <c r="I11" i="1" l="1"/>
  <c r="I36" i="1" s="1"/>
  <c r="H11" i="1"/>
  <c r="H36" i="1" s="1"/>
  <c r="Q17" i="1"/>
  <c r="Q12" i="1" s="1"/>
  <c r="G17" i="1"/>
  <c r="G11" i="1" l="1"/>
  <c r="G36" i="1" s="1"/>
  <c r="Q11" i="1"/>
  <c r="Q36" i="1" s="1"/>
</calcChain>
</file>

<file path=xl/sharedStrings.xml><?xml version="1.0" encoding="utf-8"?>
<sst xmlns="http://schemas.openxmlformats.org/spreadsheetml/2006/main" count="115" uniqueCount="75">
  <si>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</si>
  <si>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</si>
  <si>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</si>
  <si>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</si>
  <si>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</si>
  <si>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0100000</t>
  </si>
  <si>
    <t/>
  </si>
  <si>
    <t>Тростянецька мiська рада</t>
  </si>
  <si>
    <t>0117310</t>
  </si>
  <si>
    <t>7310</t>
  </si>
  <si>
    <t>0443</t>
  </si>
  <si>
    <t>0117324</t>
  </si>
  <si>
    <t>7324</t>
  </si>
  <si>
    <t>Реконструкція їдальні-кафе під освітньо-культурний центр по вул. Благовіщенська  в рамках проекту "Сучасний ХАБ задля підтримки розвитку малого бізнесу"</t>
  </si>
  <si>
    <t>0117340</t>
  </si>
  <si>
    <t>7340</t>
  </si>
  <si>
    <t>Проектування, реставрація та охорона пам`яток архітектури</t>
  </si>
  <si>
    <t>Реставрація комплексної пам‘ятки архітектури національного значення "Садиба Л.Є. Кеніга"</t>
  </si>
  <si>
    <t>2020-2024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</si>
  <si>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</si>
  <si>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</si>
  <si>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</si>
  <si>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</si>
  <si>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УСЬОГО</t>
  </si>
  <si>
    <t>X</t>
  </si>
  <si>
    <t>Будівництво об`єктів житлово-комунального господарства</t>
  </si>
  <si>
    <t>Будівництво установ та закладів культури</t>
  </si>
  <si>
    <t>2019-2023</t>
  </si>
  <si>
    <t>0115048</t>
  </si>
  <si>
    <t>0810</t>
  </si>
  <si>
    <t>2021-2023</t>
  </si>
  <si>
    <t>Розвиток спортивної інфраструктури</t>
  </si>
  <si>
    <t>(грн)</t>
  </si>
  <si>
    <t>Найменування інвестиційного проекту</t>
  </si>
  <si>
    <t>Загальний період реалізації проекту, (рік початку і завершення)</t>
  </si>
  <si>
    <t>Додаток 6</t>
  </si>
  <si>
    <t>Загальна вартість проекту, гривень</t>
  </si>
  <si>
    <t>Обсяг капітальних вкладень бюджету міської територіальної громади всього, гривень</t>
  </si>
  <si>
    <t>0110000</t>
  </si>
  <si>
    <t>0117220</t>
  </si>
  <si>
    <t>0432</t>
  </si>
  <si>
    <t>Газифікація населених пунктів</t>
  </si>
  <si>
    <t>Реконструкція мережі газопостачання по вул. Кеніга  в м. Тростянець Сумської області</t>
  </si>
  <si>
    <t>Реконструкція водопроводу по вулиці Нескучанська та вулиці Гурського в м. Тростянець Сумської області</t>
  </si>
  <si>
    <t>Реконструкція стадіону ім. Куца по вул. Кеніга в м. Тростянець Сумської області</t>
  </si>
  <si>
    <t>Будівництво спортивно-оздоровчого комплексу по вул. Кеніга в м. Тростянець Сумської області («Н2О-Maxi»)</t>
  </si>
  <si>
    <t>затверджено</t>
  </si>
  <si>
    <t>внесено зміни</t>
  </si>
  <si>
    <t>затверджено з урахуванням змін</t>
  </si>
  <si>
    <t>Секретар міської ради                                                                                                Наталія КОВАЛЬОВА</t>
  </si>
  <si>
    <t>2019-2024</t>
  </si>
  <si>
    <t>Заходи з енергозбереження</t>
  </si>
  <si>
    <t>2023-2024</t>
  </si>
  <si>
    <t>Капітальний ремонт будівлі інфекційного відділення КНП "Тростянецька міська лікарня" ТМР по вул. Нескучанська, 7 в м.Тростянець Сумської обл.</t>
  </si>
  <si>
    <t>О117322</t>
  </si>
  <si>
    <t>'1852600000</t>
  </si>
  <si>
    <t>Реконструкція парку ім. Чайковського в м. Тростянець Охтирського району Сумської області</t>
  </si>
  <si>
    <t>Обсяги капітальних вкладень бюджету у розрізі інвестиційних проектів у 2024 році</t>
  </si>
  <si>
    <t>Обсяг капітальних вкладень бюджету міської територіальної громади у 2024 році, гривень</t>
  </si>
  <si>
    <t>Очікуваний рівень готовності проекту на кінець 2024 року, %</t>
  </si>
  <si>
    <t>Будівництво  медичних установ та закладів</t>
  </si>
  <si>
    <t>Реконструкція Комунального некомерційного підприємства "Тростянецький центр первинної медичної допомоги" Тростянецької міської ради за адресою: м.Тростянець, вул.Благовіщенська,55 - робочий проект</t>
  </si>
  <si>
    <t>2024-2025</t>
  </si>
  <si>
    <t>2024-2026</t>
  </si>
  <si>
    <t>0180</t>
  </si>
  <si>
    <t>Інша діяльність у сфері державного управління</t>
  </si>
  <si>
    <t>0133</t>
  </si>
  <si>
    <t>ПКД по реконструкції нежитлової будівлі м.Тростянець,  вул. Благовіщенська, 10а (встановлення ліфта)</t>
  </si>
  <si>
    <t>2019-2025</t>
  </si>
  <si>
    <t>Виготовлення ПКД "Нове будівництво водопроводу від водозабору "Нескучне" до містечка ВПО за межами населених пунктів в адміністративних межах Тростянецької міської територіальної громади</t>
  </si>
  <si>
    <t>проєктні роботи з реконструкції мережі 10/0, 4 кВ Замовника для надання послуг з нестандартного приєднання до електронних мереж електроустановок комплексу тимчасових споруд (для тимчасового проживання та обслуговування ВПО за межами населених пунктів на території Тростянецької міської ради</t>
  </si>
  <si>
    <t>Реконструкція мережі газопостачання по вул. Благовіщенська, 56д в м. Тростянець Сумської області</t>
  </si>
  <si>
    <t>Будівництво  інших об'єктів комунальної власності</t>
  </si>
  <si>
    <t>Тростянецької міської ради № 561 від 22 серпня 2024 року</t>
  </si>
  <si>
    <t>до рішення 19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</si>
</sst>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;\-#,##0;#,&quot;-&quot;"/>
    <numFmt numFmtId="165" formatCode="#,##0.00_ ;\-#,##0.00\ "/>
    <numFmt numFmtId="166" formatCode="#,##0.0_ ;\-#,##0.0\ "/>
  </numFmts>
  <fonts count="12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left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6" fontId="5" fillId="0" borderId="4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0" fontId="7" fillId="0" borderId="0" xfId="0" applyFont="1"/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166" fontId="5" fillId="2" borderId="4" xfId="0" applyNumberFormat="1" applyFont="1" applyFill="1" applyBorder="1" applyAlignment="1">
      <alignment horizontal="right" vertic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6" fontId="2" fillId="2" borderId="4" xfId="0" applyNumberFormat="1" applyFont="1" applyFill="1" applyBorder="1" applyAlignment="1">
      <alignment horizontal="right" vertical="center"/>
    </xf>
    <xf numFmtId="0" fontId="5" fillId="2" borderId="0" xfId="0" applyFont="1" applyFill="1"/>
    <xf numFmtId="0" fontId="5" fillId="0" borderId="3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8" fillId="2" borderId="4" xfId="0" applyNumberFormat="1" applyFont="1" applyFill="1" applyBorder="1" applyAlignment="1">
      <alignment horizontal="right" vertical="center"/>
    </xf>
    <xf numFmtId="165" fontId="2" fillId="2" borderId="4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7" xfId="0" applyFont="1" applyFill="1" applyBorder="1" applyAlignment="1">
      <alignment horizontal="center"/>
    </xf>
    <xf numFmtId="165" fontId="5" fillId="0" borderId="6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/>
    </xf>
    <xf numFmtId="0" fontId="2" fillId="0" borderId="0" xfId="0" applyFont="1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/>
    <xf numFmtId="164" fontId="5" fillId="0" borderId="0" xfId="0" applyNumberFormat="1" applyFont="1" applyFill="1" applyBorder="1" applyAlignment="1">
      <alignment horizontal="right"/>
    </xf>
    <xf numFmtId="0" fontId="4" fillId="0" borderId="4" xfId="0" applyFont="1" applyBorder="1" applyAlignment="1">
      <alignment vertical="center" wrapText="1"/>
    </xf>
    <xf numFmtId="0" fontId="3" fillId="0" borderId="0" xfId="0" applyFont="1"/>
    <xf numFmtId="0" fontId="4" fillId="2" borderId="4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2" fillId="0" borderId="0" xfId="0" quotePrefix="1" applyFont="1"/>
    <xf numFmtId="0" fontId="2" fillId="0" borderId="21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/>
    </xf>
    <xf numFmtId="49" fontId="5" fillId="2" borderId="22" xfId="0" applyNumberFormat="1" applyFont="1" applyFill="1" applyBorder="1" applyAlignment="1">
      <alignment horizontal="center" vertical="center"/>
    </xf>
    <xf numFmtId="49" fontId="2" fillId="2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5" fillId="0" borderId="23" xfId="0" applyFont="1" applyFill="1" applyBorder="1" applyAlignment="1">
      <alignment horizontal="center"/>
    </xf>
    <xf numFmtId="0" fontId="2" fillId="0" borderId="24" xfId="0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26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166" fontId="5" fillId="0" borderId="2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166" fontId="5" fillId="2" borderId="27" xfId="0" applyNumberFormat="1" applyFont="1" applyFill="1" applyBorder="1" applyAlignment="1">
      <alignment horizontal="right" vertical="center"/>
    </xf>
    <xf numFmtId="166" fontId="2" fillId="2" borderId="27" xfId="0" applyNumberFormat="1" applyFont="1" applyFill="1" applyBorder="1" applyAlignment="1">
      <alignment horizontal="right" vertical="center"/>
    </xf>
    <xf numFmtId="165" fontId="5" fillId="0" borderId="27" xfId="0" applyNumberFormat="1" applyFont="1" applyBorder="1" applyAlignment="1">
      <alignment horizontal="right" vertical="center"/>
    </xf>
    <xf numFmtId="165" fontId="2" fillId="0" borderId="27" xfId="0" applyNumberFormat="1" applyFont="1" applyBorder="1" applyAlignment="1">
      <alignment horizontal="right" vertical="center"/>
    </xf>
    <xf numFmtId="165" fontId="8" fillId="2" borderId="27" xfId="0" applyNumberFormat="1" applyFont="1" applyFill="1" applyBorder="1" applyAlignment="1">
      <alignment horizontal="right" vertical="center"/>
    </xf>
    <xf numFmtId="165" fontId="2" fillId="2" borderId="27" xfId="0" applyNumberFormat="1" applyFont="1" applyFill="1" applyBorder="1" applyAlignment="1">
      <alignment horizontal="right" vertical="center"/>
    </xf>
    <xf numFmtId="164" fontId="5" fillId="0" borderId="28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center" vertical="top" wrapText="1"/>
    </xf>
    <xf numFmtId="0" fontId="5" fillId="0" borderId="29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165" fontId="5" fillId="0" borderId="29" xfId="0" applyNumberFormat="1" applyFont="1" applyBorder="1" applyAlignment="1">
      <alignment horizontal="right" vertical="center"/>
    </xf>
    <xf numFmtId="0" fontId="5" fillId="0" borderId="30" xfId="0" applyFont="1" applyFill="1" applyBorder="1" applyAlignment="1">
      <alignment horizontal="center"/>
    </xf>
    <xf numFmtId="165" fontId="5" fillId="0" borderId="3" xfId="0" applyNumberFormat="1" applyFont="1" applyBorder="1" applyAlignment="1">
      <alignment horizontal="right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wrapText="1"/>
    </xf>
    <xf numFmtId="165" fontId="5" fillId="2" borderId="27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horizontal="right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6" fontId="2" fillId="0" borderId="27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19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/>
    </xf>
    <xf numFmtId="0" fontId="2" fillId="2" borderId="0" xfId="0" applyFont="1" applyFill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"/>
  <sheetViews>
    <sheetView tabSelected="1" topLeftCell="B1" zoomScaleNormal="100" zoomScaleSheetLayoutView="100" workbookViewId="0">
      <pane xSplit="3" ySplit="10" topLeftCell="F28" activePane="bottomRight" state="frozen"/>
      <selection activeCell="B1" sqref="B1"/>
      <selection pane="topRight" activeCell="E1" sqref="E1"/>
      <selection pane="bottomLeft" activeCell="B14" sqref="B14"/>
      <selection pane="bottomRight" activeCell="O5" sqref="O5"/>
    </sheetView>
  </sheetViews>
  <sheetFormatPr defaultColWidth="8.85546875" defaultRowHeight="12.75" x14ac:dyDescent="0.2"/>
  <cols>
    <col min="1" max="1" width="13" style="2" customWidth="1"/>
    <col min="2" max="3" width="12.140625" style="2" customWidth="1"/>
    <col min="4" max="4" width="29.85546875" style="2" customWidth="1"/>
    <col min="5" max="5" width="36.28515625" style="2" customWidth="1"/>
    <col min="6" max="6" width="12.42578125" style="2" customWidth="1"/>
    <col min="7" max="7" width="16.42578125" style="2" customWidth="1"/>
    <col min="8" max="8" width="15.85546875" style="2" customWidth="1"/>
    <col min="9" max="9" width="15.140625" style="2" customWidth="1"/>
    <col min="10" max="10" width="13.28515625" style="2" customWidth="1"/>
    <col min="11" max="11" width="12.42578125" style="2" customWidth="1"/>
    <col min="12" max="12" width="13" style="2" customWidth="1"/>
    <col min="13" max="13" width="15.140625" style="2" customWidth="1"/>
    <col min="14" max="14" width="15" style="2" customWidth="1"/>
    <col min="15" max="15" width="13.5703125" style="2" customWidth="1"/>
    <col min="16" max="16" width="12.42578125" style="2" customWidth="1"/>
    <col min="17" max="17" width="15.5703125" style="2" customWidth="1"/>
    <col min="18" max="20" width="14.5703125" style="2" customWidth="1"/>
    <col min="21" max="16384" width="8.85546875" style="2"/>
  </cols>
  <sheetData>
    <row r="1" spans="1:21" x14ac:dyDescent="0.2">
      <c r="L1" s="125"/>
      <c r="M1" s="125"/>
      <c r="N1" s="125"/>
      <c r="O1" s="125"/>
      <c r="Q1" s="125" t="s">
        <v>35</v>
      </c>
      <c r="R1" s="125"/>
      <c r="S1" s="125"/>
      <c r="T1" s="125"/>
    </row>
    <row r="2" spans="1:21" x14ac:dyDescent="0.2">
      <c r="Q2" s="125" t="s">
        <v>74</v>
      </c>
      <c r="R2" s="125"/>
      <c r="S2" s="125"/>
      <c r="T2" s="125"/>
      <c r="U2" s="3"/>
    </row>
    <row r="3" spans="1:21" x14ac:dyDescent="0.2">
      <c r="L3" s="125"/>
      <c r="M3" s="125"/>
      <c r="N3" s="125"/>
      <c r="O3" s="125"/>
      <c r="Q3" s="125" t="s">
        <v>73</v>
      </c>
      <c r="R3" s="125"/>
      <c r="S3" s="125"/>
      <c r="T3" s="125"/>
    </row>
    <row r="4" spans="1:21" ht="18" customHeight="1" x14ac:dyDescent="0.3">
      <c r="A4" s="126" t="s">
        <v>57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</row>
    <row r="5" spans="1:21" ht="18" customHeight="1" x14ac:dyDescent="0.3">
      <c r="A5" s="1" t="s">
        <v>55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13.5" thickBot="1" x14ac:dyDescent="0.25">
      <c r="A6" s="59" t="s">
        <v>0</v>
      </c>
      <c r="J6" s="4"/>
      <c r="O6" s="4"/>
      <c r="T6" s="4" t="s">
        <v>32</v>
      </c>
    </row>
    <row r="7" spans="1:21" s="55" customFormat="1" ht="11.25" x14ac:dyDescent="0.2">
      <c r="A7" s="111" t="s">
        <v>1</v>
      </c>
      <c r="B7" s="118" t="s">
        <v>2</v>
      </c>
      <c r="C7" s="121" t="s">
        <v>3</v>
      </c>
      <c r="D7" s="121" t="s">
        <v>4</v>
      </c>
      <c r="E7" s="121" t="s">
        <v>33</v>
      </c>
      <c r="F7" s="106" t="s">
        <v>46</v>
      </c>
      <c r="G7" s="107"/>
      <c r="H7" s="107"/>
      <c r="I7" s="107"/>
      <c r="J7" s="124"/>
      <c r="K7" s="106" t="s">
        <v>47</v>
      </c>
      <c r="L7" s="107"/>
      <c r="M7" s="107"/>
      <c r="N7" s="107"/>
      <c r="O7" s="124"/>
      <c r="P7" s="106" t="s">
        <v>48</v>
      </c>
      <c r="Q7" s="107"/>
      <c r="R7" s="107"/>
      <c r="S7" s="107"/>
      <c r="T7" s="108"/>
    </row>
    <row r="8" spans="1:21" s="55" customFormat="1" ht="13.9" customHeight="1" x14ac:dyDescent="0.2">
      <c r="A8" s="112"/>
      <c r="B8" s="119"/>
      <c r="C8" s="122"/>
      <c r="D8" s="122"/>
      <c r="E8" s="122"/>
      <c r="F8" s="109" t="s">
        <v>34</v>
      </c>
      <c r="G8" s="109" t="s">
        <v>36</v>
      </c>
      <c r="H8" s="109" t="s">
        <v>37</v>
      </c>
      <c r="I8" s="109" t="s">
        <v>58</v>
      </c>
      <c r="J8" s="109" t="s">
        <v>59</v>
      </c>
      <c r="K8" s="109" t="s">
        <v>34</v>
      </c>
      <c r="L8" s="109" t="s">
        <v>36</v>
      </c>
      <c r="M8" s="109" t="s">
        <v>37</v>
      </c>
      <c r="N8" s="109" t="s">
        <v>58</v>
      </c>
      <c r="O8" s="109" t="s">
        <v>59</v>
      </c>
      <c r="P8" s="109" t="s">
        <v>34</v>
      </c>
      <c r="Q8" s="109" t="s">
        <v>36</v>
      </c>
      <c r="R8" s="114" t="s">
        <v>37</v>
      </c>
      <c r="S8" s="114" t="s">
        <v>58</v>
      </c>
      <c r="T8" s="116" t="s">
        <v>59</v>
      </c>
    </row>
    <row r="9" spans="1:21" s="55" customFormat="1" ht="64.5" customHeight="1" thickBot="1" x14ac:dyDescent="0.25">
      <c r="A9" s="113"/>
      <c r="B9" s="120"/>
      <c r="C9" s="123"/>
      <c r="D9" s="123"/>
      <c r="E9" s="123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5"/>
      <c r="S9" s="115"/>
      <c r="T9" s="117"/>
    </row>
    <row r="10" spans="1:21" x14ac:dyDescent="0.2">
      <c r="A10" s="60">
        <v>1</v>
      </c>
      <c r="B10" s="67">
        <v>2</v>
      </c>
      <c r="C10" s="68">
        <v>3</v>
      </c>
      <c r="D10" s="68">
        <v>4</v>
      </c>
      <c r="E10" s="69">
        <v>5</v>
      </c>
      <c r="F10" s="67">
        <v>6</v>
      </c>
      <c r="G10" s="68">
        <v>7</v>
      </c>
      <c r="H10" s="68">
        <v>8</v>
      </c>
      <c r="I10" s="68">
        <v>9</v>
      </c>
      <c r="J10" s="71">
        <v>10</v>
      </c>
      <c r="K10" s="67">
        <v>6</v>
      </c>
      <c r="L10" s="68">
        <v>7</v>
      </c>
      <c r="M10" s="68">
        <v>8</v>
      </c>
      <c r="N10" s="68">
        <v>9</v>
      </c>
      <c r="O10" s="69">
        <v>10</v>
      </c>
      <c r="P10" s="81">
        <v>6</v>
      </c>
      <c r="Q10" s="68">
        <v>7</v>
      </c>
      <c r="R10" s="68">
        <v>8</v>
      </c>
      <c r="S10" s="68">
        <v>9</v>
      </c>
      <c r="T10" s="69">
        <v>10</v>
      </c>
    </row>
    <row r="11" spans="1:21" ht="16.5" customHeight="1" x14ac:dyDescent="0.2">
      <c r="A11" s="61" t="s">
        <v>5</v>
      </c>
      <c r="B11" s="32" t="s">
        <v>6</v>
      </c>
      <c r="C11" s="5" t="s">
        <v>6</v>
      </c>
      <c r="D11" s="6" t="s">
        <v>7</v>
      </c>
      <c r="E11" s="7" t="s">
        <v>6</v>
      </c>
      <c r="F11" s="8" t="s">
        <v>6</v>
      </c>
      <c r="G11" s="9">
        <f>G12</f>
        <v>52273991</v>
      </c>
      <c r="H11" s="9">
        <f t="shared" ref="H11:I11" si="0">H12</f>
        <v>17878319.740000002</v>
      </c>
      <c r="I11" s="9">
        <f t="shared" si="0"/>
        <v>2613124</v>
      </c>
      <c r="J11" s="72"/>
      <c r="K11" s="8" t="s">
        <v>6</v>
      </c>
      <c r="L11" s="9">
        <f>L12</f>
        <v>764000</v>
      </c>
      <c r="M11" s="9">
        <f t="shared" ref="M11:N11" si="1">M12</f>
        <v>764000</v>
      </c>
      <c r="N11" s="9">
        <f t="shared" si="1"/>
        <v>704000</v>
      </c>
      <c r="O11" s="10"/>
      <c r="P11" s="82" t="s">
        <v>6</v>
      </c>
      <c r="Q11" s="9">
        <f>Q12</f>
        <v>53037991</v>
      </c>
      <c r="R11" s="9">
        <f t="shared" ref="R11:S11" si="2">R12</f>
        <v>18642319.740000002</v>
      </c>
      <c r="S11" s="9">
        <f t="shared" si="2"/>
        <v>3317124</v>
      </c>
      <c r="T11" s="10"/>
    </row>
    <row r="12" spans="1:21" s="17" customFormat="1" ht="17.25" customHeight="1" x14ac:dyDescent="0.2">
      <c r="A12" s="62" t="s">
        <v>38</v>
      </c>
      <c r="B12" s="70"/>
      <c r="C12" s="11"/>
      <c r="D12" s="12" t="s">
        <v>7</v>
      </c>
      <c r="E12" s="13"/>
      <c r="F12" s="14"/>
      <c r="G12" s="15">
        <f>G15+G17+G20+G26+G30+G34+G32+G24+G28+G13</f>
        <v>52273991</v>
      </c>
      <c r="H12" s="15">
        <f t="shared" ref="H12:I12" si="3">H15+H17+H20+H26+H30+H34+H32+H24+H28+H13</f>
        <v>17878319.740000002</v>
      </c>
      <c r="I12" s="15">
        <f t="shared" si="3"/>
        <v>2613124</v>
      </c>
      <c r="J12" s="73"/>
      <c r="K12" s="14"/>
      <c r="L12" s="15">
        <f>L15+L17+L20+L26+L30+L34+L32+L24+L28+L13</f>
        <v>764000</v>
      </c>
      <c r="M12" s="15">
        <f t="shared" ref="M12" si="4">M15+M17+M20+M26+M30+M34+M32+M24+M28+M13</f>
        <v>764000</v>
      </c>
      <c r="N12" s="15">
        <f t="shared" ref="N12" si="5">N15+N17+N20+N26+N30+N34+N32+N24+N28+N13</f>
        <v>704000</v>
      </c>
      <c r="O12" s="16"/>
      <c r="P12" s="83"/>
      <c r="Q12" s="15">
        <f>Q15+Q17+Q20+Q26+Q30+Q34+Q32+Q24+Q28+Q13</f>
        <v>53037991</v>
      </c>
      <c r="R12" s="15">
        <f t="shared" ref="R12" si="6">R15+R17+R20+R26+R30+R34+R32+R24+R28+R13</f>
        <v>18642319.740000002</v>
      </c>
      <c r="S12" s="15">
        <f t="shared" ref="S12" si="7">S15+S17+S20+S26+S30+S34+S32+S24+S28+S13</f>
        <v>3317124</v>
      </c>
      <c r="T12" s="16"/>
    </row>
    <row r="13" spans="1:21" s="17" customFormat="1" ht="32.25" customHeight="1" x14ac:dyDescent="0.2">
      <c r="A13" s="62"/>
      <c r="B13" s="98" t="s">
        <v>64</v>
      </c>
      <c r="C13" s="100" t="s">
        <v>66</v>
      </c>
      <c r="D13" s="99" t="s">
        <v>65</v>
      </c>
      <c r="E13" s="13"/>
      <c r="F13" s="21"/>
      <c r="G13" s="22">
        <f>G14</f>
        <v>5000000</v>
      </c>
      <c r="H13" s="22">
        <f t="shared" ref="H13:I15" si="8">H14</f>
        <v>238124</v>
      </c>
      <c r="I13" s="22">
        <f t="shared" si="8"/>
        <v>238124</v>
      </c>
      <c r="J13" s="74"/>
      <c r="K13" s="21"/>
      <c r="L13" s="22">
        <f>L14</f>
        <v>0</v>
      </c>
      <c r="M13" s="22">
        <f t="shared" ref="M13:N15" si="9">M14</f>
        <v>0</v>
      </c>
      <c r="N13" s="22">
        <f t="shared" si="9"/>
        <v>0</v>
      </c>
      <c r="O13" s="23"/>
      <c r="P13" s="84"/>
      <c r="Q13" s="22">
        <f>Q14</f>
        <v>5000000</v>
      </c>
      <c r="R13" s="22">
        <f t="shared" ref="R13:S15" si="10">R14</f>
        <v>238124</v>
      </c>
      <c r="S13" s="22">
        <f t="shared" si="10"/>
        <v>238124</v>
      </c>
      <c r="T13" s="23"/>
    </row>
    <row r="14" spans="1:21" s="17" customFormat="1" ht="52.5" customHeight="1" x14ac:dyDescent="0.2">
      <c r="A14" s="62"/>
      <c r="B14" s="70"/>
      <c r="C14" s="11"/>
      <c r="D14" s="12"/>
      <c r="E14" s="101" t="s">
        <v>67</v>
      </c>
      <c r="F14" s="14" t="s">
        <v>63</v>
      </c>
      <c r="G14" s="41">
        <v>5000000</v>
      </c>
      <c r="H14" s="41">
        <v>238124</v>
      </c>
      <c r="I14" s="41">
        <v>238124</v>
      </c>
      <c r="J14" s="104">
        <v>5</v>
      </c>
      <c r="K14" s="102"/>
      <c r="L14" s="41"/>
      <c r="M14" s="41"/>
      <c r="N14" s="41"/>
      <c r="O14" s="103"/>
      <c r="P14" s="85" t="s">
        <v>63</v>
      </c>
      <c r="Q14" s="28">
        <f>G14+L14</f>
        <v>5000000</v>
      </c>
      <c r="R14" s="28">
        <f t="shared" ref="R14" si="11">H14+M14</f>
        <v>238124</v>
      </c>
      <c r="S14" s="28">
        <f t="shared" ref="S14" si="12">I14+N14</f>
        <v>238124</v>
      </c>
      <c r="T14" s="30">
        <v>5</v>
      </c>
    </row>
    <row r="15" spans="1:21" s="24" customFormat="1" ht="26.45" hidden="1" customHeight="1" x14ac:dyDescent="0.2">
      <c r="A15" s="63" t="s">
        <v>28</v>
      </c>
      <c r="B15" s="21">
        <v>5048</v>
      </c>
      <c r="C15" s="18" t="s">
        <v>29</v>
      </c>
      <c r="D15" s="19" t="s">
        <v>31</v>
      </c>
      <c r="E15" s="20"/>
      <c r="F15" s="21"/>
      <c r="G15" s="22">
        <f>G16</f>
        <v>0</v>
      </c>
      <c r="H15" s="22">
        <f t="shared" si="8"/>
        <v>0</v>
      </c>
      <c r="I15" s="22">
        <f t="shared" si="8"/>
        <v>0</v>
      </c>
      <c r="J15" s="74"/>
      <c r="K15" s="21"/>
      <c r="L15" s="22">
        <f>L16</f>
        <v>0</v>
      </c>
      <c r="M15" s="22">
        <f t="shared" si="9"/>
        <v>0</v>
      </c>
      <c r="N15" s="22">
        <f t="shared" si="9"/>
        <v>0</v>
      </c>
      <c r="O15" s="23"/>
      <c r="P15" s="84"/>
      <c r="Q15" s="22">
        <f>Q16</f>
        <v>0</v>
      </c>
      <c r="R15" s="22">
        <f t="shared" si="10"/>
        <v>0</v>
      </c>
      <c r="S15" s="22">
        <f t="shared" si="10"/>
        <v>0</v>
      </c>
      <c r="T15" s="23"/>
    </row>
    <row r="16" spans="1:21" s="24" customFormat="1" ht="65.45" hidden="1" customHeight="1" x14ac:dyDescent="0.2">
      <c r="A16" s="64"/>
      <c r="B16" s="27"/>
      <c r="C16" s="25"/>
      <c r="D16" s="26"/>
      <c r="E16" s="56" t="s">
        <v>45</v>
      </c>
      <c r="F16" s="27" t="s">
        <v>30</v>
      </c>
      <c r="G16" s="28"/>
      <c r="H16" s="29"/>
      <c r="I16" s="29"/>
      <c r="J16" s="75"/>
      <c r="K16" s="27"/>
      <c r="L16" s="28"/>
      <c r="M16" s="28"/>
      <c r="N16" s="29"/>
      <c r="O16" s="30"/>
      <c r="P16" s="85" t="s">
        <v>30</v>
      </c>
      <c r="Q16" s="28">
        <f>G16+L16</f>
        <v>0</v>
      </c>
      <c r="R16" s="28">
        <f t="shared" ref="R16:S16" si="13">H16+M16</f>
        <v>0</v>
      </c>
      <c r="S16" s="28">
        <f t="shared" si="13"/>
        <v>0</v>
      </c>
      <c r="T16" s="30"/>
    </row>
    <row r="17" spans="1:20" s="31" customFormat="1" ht="28.9" customHeight="1" x14ac:dyDescent="0.2">
      <c r="A17" s="63" t="s">
        <v>39</v>
      </c>
      <c r="B17" s="21">
        <v>7220</v>
      </c>
      <c r="C17" s="18" t="s">
        <v>40</v>
      </c>
      <c r="D17" s="19" t="s">
        <v>41</v>
      </c>
      <c r="E17" s="57"/>
      <c r="F17" s="21"/>
      <c r="G17" s="22">
        <f>G18+G19</f>
        <v>241328</v>
      </c>
      <c r="H17" s="22">
        <f t="shared" ref="H17:I17" si="14">H18+H19</f>
        <v>241328</v>
      </c>
      <c r="I17" s="22">
        <f t="shared" si="14"/>
        <v>150000</v>
      </c>
      <c r="J17" s="74"/>
      <c r="K17" s="21"/>
      <c r="L17" s="22">
        <f>L18+L19</f>
        <v>0</v>
      </c>
      <c r="M17" s="22">
        <f t="shared" ref="M17:N17" si="15">M18+M19</f>
        <v>0</v>
      </c>
      <c r="N17" s="22">
        <f t="shared" si="15"/>
        <v>0</v>
      </c>
      <c r="O17" s="23"/>
      <c r="P17" s="84"/>
      <c r="Q17" s="22">
        <f>Q18+Q19</f>
        <v>241328</v>
      </c>
      <c r="R17" s="22">
        <f t="shared" ref="R17:S17" si="16">R18+R19</f>
        <v>241328</v>
      </c>
      <c r="S17" s="22">
        <f t="shared" si="16"/>
        <v>150000</v>
      </c>
      <c r="T17" s="23"/>
    </row>
    <row r="18" spans="1:20" s="24" customFormat="1" ht="50.25" hidden="1" customHeight="1" x14ac:dyDescent="0.2">
      <c r="A18" s="64"/>
      <c r="B18" s="27"/>
      <c r="C18" s="25"/>
      <c r="D18" s="26"/>
      <c r="E18" s="56" t="s">
        <v>42</v>
      </c>
      <c r="F18" s="27">
        <v>2024</v>
      </c>
      <c r="G18" s="28"/>
      <c r="H18" s="28"/>
      <c r="I18" s="29"/>
      <c r="J18" s="75">
        <v>80</v>
      </c>
      <c r="K18" s="27"/>
      <c r="L18" s="28">
        <v>0</v>
      </c>
      <c r="M18" s="28">
        <f>N18</f>
        <v>0</v>
      </c>
      <c r="N18" s="29">
        <v>0</v>
      </c>
      <c r="O18" s="30"/>
      <c r="P18" s="85">
        <v>2024</v>
      </c>
      <c r="Q18" s="28">
        <f t="shared" ref="Q18:Q19" si="17">G18+L18</f>
        <v>0</v>
      </c>
      <c r="R18" s="28">
        <f t="shared" ref="R18:R19" si="18">H18+M18</f>
        <v>0</v>
      </c>
      <c r="S18" s="28">
        <f t="shared" ref="S18:S19" si="19">I18+N18</f>
        <v>0</v>
      </c>
      <c r="T18" s="30">
        <v>100</v>
      </c>
    </row>
    <row r="19" spans="1:20" s="24" customFormat="1" ht="48" customHeight="1" x14ac:dyDescent="0.2">
      <c r="A19" s="64"/>
      <c r="B19" s="27"/>
      <c r="C19" s="25"/>
      <c r="D19" s="26"/>
      <c r="E19" s="56" t="s">
        <v>71</v>
      </c>
      <c r="F19" s="27" t="s">
        <v>62</v>
      </c>
      <c r="G19" s="28">
        <f>205664+35664</f>
        <v>241328</v>
      </c>
      <c r="H19" s="28">
        <v>241328</v>
      </c>
      <c r="I19" s="29">
        <v>150000</v>
      </c>
      <c r="J19" s="75">
        <v>62.2</v>
      </c>
      <c r="K19" s="27"/>
      <c r="L19" s="28">
        <v>0</v>
      </c>
      <c r="M19" s="28">
        <f>N19</f>
        <v>0</v>
      </c>
      <c r="N19" s="29">
        <v>0</v>
      </c>
      <c r="O19" s="30"/>
      <c r="P19" s="85" t="s">
        <v>62</v>
      </c>
      <c r="Q19" s="28">
        <f t="shared" si="17"/>
        <v>241328</v>
      </c>
      <c r="R19" s="28">
        <f t="shared" si="18"/>
        <v>241328</v>
      </c>
      <c r="S19" s="28">
        <f t="shared" si="19"/>
        <v>150000</v>
      </c>
      <c r="T19" s="30">
        <v>62.2</v>
      </c>
    </row>
    <row r="20" spans="1:20" s="35" customFormat="1" ht="42.6" customHeight="1" x14ac:dyDescent="0.2">
      <c r="A20" s="61" t="s">
        <v>8</v>
      </c>
      <c r="B20" s="32" t="s">
        <v>9</v>
      </c>
      <c r="C20" s="5" t="s">
        <v>10</v>
      </c>
      <c r="D20" s="6" t="s">
        <v>25</v>
      </c>
      <c r="E20" s="58"/>
      <c r="F20" s="32"/>
      <c r="G20" s="33">
        <f>G23</f>
        <v>1488559</v>
      </c>
      <c r="H20" s="33">
        <f t="shared" ref="H20:I20" si="20">H23</f>
        <v>1488559</v>
      </c>
      <c r="I20" s="33">
        <f t="shared" si="20"/>
        <v>60000</v>
      </c>
      <c r="J20" s="76"/>
      <c r="K20" s="32"/>
      <c r="L20" s="33">
        <f>L23+L21+L22</f>
        <v>764000</v>
      </c>
      <c r="M20" s="33">
        <f t="shared" ref="M20:N20" si="21">M23+M21+M22</f>
        <v>764000</v>
      </c>
      <c r="N20" s="33">
        <f t="shared" si="21"/>
        <v>704000</v>
      </c>
      <c r="O20" s="34"/>
      <c r="P20" s="86"/>
      <c r="Q20" s="33">
        <f>Q23+Q21+Q22</f>
        <v>2252559</v>
      </c>
      <c r="R20" s="33">
        <f t="shared" ref="R20" si="22">R23+R21+R22</f>
        <v>2252559</v>
      </c>
      <c r="S20" s="33">
        <f t="shared" ref="S20" si="23">S23+S21+S22</f>
        <v>764000</v>
      </c>
      <c r="T20" s="34"/>
    </row>
    <row r="21" spans="1:20" s="35" customFormat="1" ht="64.900000000000006" customHeight="1" x14ac:dyDescent="0.2">
      <c r="A21" s="61"/>
      <c r="B21" s="32"/>
      <c r="C21" s="5"/>
      <c r="D21" s="6"/>
      <c r="E21" s="54" t="s">
        <v>69</v>
      </c>
      <c r="F21" s="38">
        <v>2024</v>
      </c>
      <c r="G21" s="33"/>
      <c r="H21" s="33"/>
      <c r="I21" s="33"/>
      <c r="J21" s="76"/>
      <c r="K21" s="32"/>
      <c r="L21" s="39">
        <v>680000</v>
      </c>
      <c r="M21" s="39">
        <v>680000</v>
      </c>
      <c r="N21" s="39">
        <v>680000</v>
      </c>
      <c r="O21" s="34"/>
      <c r="P21" s="86"/>
      <c r="Q21" s="28">
        <f t="shared" ref="Q21:Q22" si="24">G21+L21</f>
        <v>680000</v>
      </c>
      <c r="R21" s="28">
        <f t="shared" ref="R21:R22" si="25">H21+M21</f>
        <v>680000</v>
      </c>
      <c r="S21" s="28">
        <f t="shared" ref="S21:S22" si="26">I21+N21</f>
        <v>680000</v>
      </c>
      <c r="T21" s="40">
        <v>100</v>
      </c>
    </row>
    <row r="22" spans="1:20" s="35" customFormat="1" ht="93" customHeight="1" x14ac:dyDescent="0.2">
      <c r="A22" s="61"/>
      <c r="B22" s="32"/>
      <c r="C22" s="5"/>
      <c r="D22" s="6"/>
      <c r="E22" s="54" t="s">
        <v>70</v>
      </c>
      <c r="F22" s="38">
        <v>2024</v>
      </c>
      <c r="G22" s="33"/>
      <c r="H22" s="33"/>
      <c r="I22" s="33"/>
      <c r="J22" s="76"/>
      <c r="K22" s="32"/>
      <c r="L22" s="39">
        <v>84000</v>
      </c>
      <c r="M22" s="39">
        <v>84000</v>
      </c>
      <c r="N22" s="39">
        <v>84000</v>
      </c>
      <c r="O22" s="34"/>
      <c r="P22" s="86"/>
      <c r="Q22" s="28">
        <f t="shared" si="24"/>
        <v>84000</v>
      </c>
      <c r="R22" s="28">
        <f t="shared" si="25"/>
        <v>84000</v>
      </c>
      <c r="S22" s="28">
        <f t="shared" si="26"/>
        <v>84000</v>
      </c>
      <c r="T22" s="40">
        <v>100</v>
      </c>
    </row>
    <row r="23" spans="1:20" ht="46.15" customHeight="1" x14ac:dyDescent="0.2">
      <c r="A23" s="65"/>
      <c r="B23" s="38"/>
      <c r="C23" s="36"/>
      <c r="D23" s="37"/>
      <c r="E23" s="54" t="s">
        <v>43</v>
      </c>
      <c r="F23" s="38" t="s">
        <v>68</v>
      </c>
      <c r="G23" s="39">
        <v>1488559</v>
      </c>
      <c r="H23" s="39">
        <v>1488559</v>
      </c>
      <c r="I23" s="39">
        <v>60000</v>
      </c>
      <c r="J23" s="77">
        <v>100</v>
      </c>
      <c r="K23" s="38"/>
      <c r="L23" s="39">
        <v>0</v>
      </c>
      <c r="M23" s="39"/>
      <c r="N23" s="39">
        <v>-60000</v>
      </c>
      <c r="O23" s="40"/>
      <c r="P23" s="87" t="s">
        <v>68</v>
      </c>
      <c r="Q23" s="28">
        <f>G23+L23</f>
        <v>1488559</v>
      </c>
      <c r="R23" s="28">
        <f t="shared" ref="R23" si="27">H23+M23</f>
        <v>1488559</v>
      </c>
      <c r="S23" s="28">
        <f t="shared" ref="S23" si="28">I23+N23</f>
        <v>0</v>
      </c>
      <c r="T23" s="40">
        <v>100</v>
      </c>
    </row>
    <row r="24" spans="1:20" ht="38.450000000000003" customHeight="1" x14ac:dyDescent="0.2">
      <c r="A24" s="61" t="s">
        <v>54</v>
      </c>
      <c r="B24" s="32">
        <v>7322</v>
      </c>
      <c r="C24" s="5" t="s">
        <v>10</v>
      </c>
      <c r="D24" s="6" t="s">
        <v>60</v>
      </c>
      <c r="E24" s="54"/>
      <c r="F24" s="38"/>
      <c r="G24" s="33">
        <f>G25</f>
        <v>1415000</v>
      </c>
      <c r="H24" s="33">
        <f t="shared" ref="H24:S24" si="29">H25</f>
        <v>1415000</v>
      </c>
      <c r="I24" s="33">
        <f t="shared" si="29"/>
        <v>1415000</v>
      </c>
      <c r="J24" s="76">
        <f t="shared" si="29"/>
        <v>100</v>
      </c>
      <c r="K24" s="90"/>
      <c r="L24" s="33">
        <f t="shared" si="29"/>
        <v>0</v>
      </c>
      <c r="M24" s="33">
        <f t="shared" si="29"/>
        <v>0</v>
      </c>
      <c r="N24" s="33">
        <f t="shared" si="29"/>
        <v>0</v>
      </c>
      <c r="O24" s="34">
        <f t="shared" si="29"/>
        <v>0</v>
      </c>
      <c r="P24" s="88"/>
      <c r="Q24" s="33">
        <f t="shared" si="29"/>
        <v>1415000</v>
      </c>
      <c r="R24" s="33">
        <f t="shared" si="29"/>
        <v>1415000</v>
      </c>
      <c r="S24" s="33">
        <f t="shared" si="29"/>
        <v>1415000</v>
      </c>
      <c r="T24" s="34"/>
    </row>
    <row r="25" spans="1:20" ht="67.150000000000006" customHeight="1" x14ac:dyDescent="0.2">
      <c r="A25" s="65"/>
      <c r="B25" s="38"/>
      <c r="C25" s="36"/>
      <c r="D25" s="37"/>
      <c r="E25" s="54" t="s">
        <v>61</v>
      </c>
      <c r="F25" s="38">
        <v>2024</v>
      </c>
      <c r="G25" s="39">
        <v>1415000</v>
      </c>
      <c r="H25" s="39">
        <v>1415000</v>
      </c>
      <c r="I25" s="39">
        <v>1415000</v>
      </c>
      <c r="J25" s="77">
        <v>100</v>
      </c>
      <c r="K25" s="38"/>
      <c r="L25" s="39"/>
      <c r="M25" s="39"/>
      <c r="N25" s="39"/>
      <c r="O25" s="40"/>
      <c r="P25" s="87">
        <v>2024</v>
      </c>
      <c r="Q25" s="28">
        <f>G25+L25</f>
        <v>1415000</v>
      </c>
      <c r="R25" s="28">
        <f t="shared" ref="R25" si="30">H25+M25</f>
        <v>1415000</v>
      </c>
      <c r="S25" s="28">
        <f t="shared" ref="S25" si="31">I25+N25</f>
        <v>1415000</v>
      </c>
      <c r="T25" s="40">
        <v>100</v>
      </c>
    </row>
    <row r="26" spans="1:20" s="35" customFormat="1" ht="39.6" hidden="1" customHeight="1" x14ac:dyDescent="0.2">
      <c r="A26" s="61" t="s">
        <v>11</v>
      </c>
      <c r="B26" s="32" t="s">
        <v>12</v>
      </c>
      <c r="C26" s="5" t="s">
        <v>10</v>
      </c>
      <c r="D26" s="6" t="s">
        <v>26</v>
      </c>
      <c r="E26" s="58"/>
      <c r="F26" s="32"/>
      <c r="G26" s="9">
        <f>G27</f>
        <v>0</v>
      </c>
      <c r="H26" s="9">
        <f t="shared" ref="H26:I28" si="32">H27</f>
        <v>0</v>
      </c>
      <c r="I26" s="9">
        <f t="shared" si="32"/>
        <v>0</v>
      </c>
      <c r="J26" s="76"/>
      <c r="K26" s="32"/>
      <c r="L26" s="9">
        <f>L27</f>
        <v>0</v>
      </c>
      <c r="M26" s="9">
        <f t="shared" ref="M26:N28" si="33">M27</f>
        <v>0</v>
      </c>
      <c r="N26" s="9">
        <f t="shared" si="33"/>
        <v>0</v>
      </c>
      <c r="O26" s="34"/>
      <c r="P26" s="86"/>
      <c r="Q26" s="9">
        <f>Q27</f>
        <v>0</v>
      </c>
      <c r="R26" s="9">
        <f t="shared" ref="R26:S28" si="34">R27</f>
        <v>0</v>
      </c>
      <c r="S26" s="9">
        <f t="shared" si="34"/>
        <v>0</v>
      </c>
      <c r="T26" s="34"/>
    </row>
    <row r="27" spans="1:20" ht="71.45" hidden="1" customHeight="1" x14ac:dyDescent="0.2">
      <c r="A27" s="65"/>
      <c r="B27" s="38"/>
      <c r="C27" s="36"/>
      <c r="D27" s="6"/>
      <c r="E27" s="54" t="s">
        <v>13</v>
      </c>
      <c r="F27" s="38" t="s">
        <v>27</v>
      </c>
      <c r="G27" s="41"/>
      <c r="H27" s="29"/>
      <c r="I27" s="39"/>
      <c r="J27" s="78"/>
      <c r="K27" s="38"/>
      <c r="L27" s="41">
        <v>0</v>
      </c>
      <c r="M27" s="29"/>
      <c r="N27" s="39"/>
      <c r="O27" s="42"/>
      <c r="P27" s="87" t="s">
        <v>27</v>
      </c>
      <c r="Q27" s="28">
        <f>G27+L27</f>
        <v>0</v>
      </c>
      <c r="R27" s="28">
        <f t="shared" ref="R27" si="35">H27+M27</f>
        <v>0</v>
      </c>
      <c r="S27" s="28">
        <f t="shared" ref="S27" si="36">I27+N27</f>
        <v>0</v>
      </c>
      <c r="T27" s="42"/>
    </row>
    <row r="28" spans="1:20" s="31" customFormat="1" ht="29.45" customHeight="1" x14ac:dyDescent="0.2">
      <c r="A28" s="91" t="s">
        <v>11</v>
      </c>
      <c r="B28" s="21">
        <v>7330</v>
      </c>
      <c r="C28" s="92" t="s">
        <v>10</v>
      </c>
      <c r="D28" s="93" t="s">
        <v>72</v>
      </c>
      <c r="E28" s="57"/>
      <c r="F28" s="21"/>
      <c r="G28" s="22">
        <f>G29</f>
        <v>0</v>
      </c>
      <c r="H28" s="22">
        <f t="shared" si="32"/>
        <v>750000</v>
      </c>
      <c r="I28" s="22">
        <f t="shared" si="32"/>
        <v>750000</v>
      </c>
      <c r="J28" s="94"/>
      <c r="K28" s="21"/>
      <c r="L28" s="22">
        <f>L29</f>
        <v>0</v>
      </c>
      <c r="M28" s="22">
        <f t="shared" si="33"/>
        <v>0</v>
      </c>
      <c r="N28" s="22">
        <f t="shared" si="33"/>
        <v>0</v>
      </c>
      <c r="O28" s="95"/>
      <c r="P28" s="84"/>
      <c r="Q28" s="22">
        <f>Q29</f>
        <v>0</v>
      </c>
      <c r="R28" s="22">
        <f t="shared" si="34"/>
        <v>750000</v>
      </c>
      <c r="S28" s="22">
        <f t="shared" si="34"/>
        <v>750000</v>
      </c>
      <c r="T28" s="95"/>
    </row>
    <row r="29" spans="1:20" s="24" customFormat="1" ht="37.15" customHeight="1" x14ac:dyDescent="0.2">
      <c r="A29" s="96"/>
      <c r="B29" s="27"/>
      <c r="C29" s="97"/>
      <c r="D29" s="26"/>
      <c r="E29" s="56" t="s">
        <v>56</v>
      </c>
      <c r="F29" s="27" t="s">
        <v>63</v>
      </c>
      <c r="G29" s="28">
        <v>0</v>
      </c>
      <c r="H29" s="29">
        <v>750000</v>
      </c>
      <c r="I29" s="29">
        <v>750000</v>
      </c>
      <c r="J29" s="78"/>
      <c r="K29" s="27"/>
      <c r="L29" s="28">
        <v>0</v>
      </c>
      <c r="M29" s="29"/>
      <c r="N29" s="29"/>
      <c r="O29" s="42"/>
      <c r="P29" s="85" t="s">
        <v>63</v>
      </c>
      <c r="Q29" s="28">
        <f>G29+L29</f>
        <v>0</v>
      </c>
      <c r="R29" s="28">
        <f t="shared" ref="R29" si="37">H29+M29</f>
        <v>750000</v>
      </c>
      <c r="S29" s="28">
        <f t="shared" ref="S29" si="38">I29+N29</f>
        <v>750000</v>
      </c>
      <c r="T29" s="42"/>
    </row>
    <row r="30" spans="1:20" s="35" customFormat="1" ht="44.45" hidden="1" customHeight="1" x14ac:dyDescent="0.2">
      <c r="A30" s="61" t="s">
        <v>14</v>
      </c>
      <c r="B30" s="32" t="s">
        <v>15</v>
      </c>
      <c r="C30" s="5" t="s">
        <v>10</v>
      </c>
      <c r="D30" s="6" t="s">
        <v>16</v>
      </c>
      <c r="E30" s="58"/>
      <c r="F30" s="32"/>
      <c r="G30" s="9">
        <f>G31</f>
        <v>0</v>
      </c>
      <c r="H30" s="9">
        <f t="shared" ref="H30:I30" si="39">H31</f>
        <v>0</v>
      </c>
      <c r="I30" s="9">
        <f t="shared" si="39"/>
        <v>0</v>
      </c>
      <c r="J30" s="76"/>
      <c r="K30" s="32"/>
      <c r="L30" s="9">
        <f>L31</f>
        <v>0</v>
      </c>
      <c r="M30" s="9">
        <f t="shared" ref="M30:N30" si="40">M31</f>
        <v>0</v>
      </c>
      <c r="N30" s="9">
        <f t="shared" si="40"/>
        <v>0</v>
      </c>
      <c r="O30" s="34"/>
      <c r="P30" s="86"/>
      <c r="Q30" s="9">
        <f>Q31</f>
        <v>0</v>
      </c>
      <c r="R30" s="9">
        <f t="shared" ref="R30:S30" si="41">R31</f>
        <v>0</v>
      </c>
      <c r="S30" s="9">
        <f t="shared" si="41"/>
        <v>0</v>
      </c>
      <c r="T30" s="34"/>
    </row>
    <row r="31" spans="1:20" ht="52.9" hidden="1" customHeight="1" x14ac:dyDescent="0.2">
      <c r="A31" s="65"/>
      <c r="B31" s="38"/>
      <c r="C31" s="36"/>
      <c r="D31" s="37"/>
      <c r="E31" s="54" t="s">
        <v>17</v>
      </c>
      <c r="F31" s="38" t="s">
        <v>18</v>
      </c>
      <c r="G31" s="41"/>
      <c r="H31" s="39"/>
      <c r="I31" s="39">
        <v>0</v>
      </c>
      <c r="J31" s="79">
        <v>80</v>
      </c>
      <c r="K31" s="38"/>
      <c r="L31" s="41">
        <v>0</v>
      </c>
      <c r="M31" s="39"/>
      <c r="N31" s="39"/>
      <c r="O31" s="43"/>
      <c r="P31" s="87" t="s">
        <v>18</v>
      </c>
      <c r="Q31" s="28">
        <f>G31+L31</f>
        <v>0</v>
      </c>
      <c r="R31" s="28">
        <f t="shared" ref="R31" si="42">H31+M31</f>
        <v>0</v>
      </c>
      <c r="S31" s="28">
        <f t="shared" ref="S31" si="43">I31+N31</f>
        <v>0</v>
      </c>
      <c r="T31" s="43">
        <v>80</v>
      </c>
    </row>
    <row r="32" spans="1:20" s="35" customFormat="1" ht="54" customHeight="1" x14ac:dyDescent="0.2">
      <c r="A32" s="61" t="s">
        <v>19</v>
      </c>
      <c r="B32" s="32" t="s">
        <v>20</v>
      </c>
      <c r="C32" s="5" t="s">
        <v>21</v>
      </c>
      <c r="D32" s="6" t="s">
        <v>22</v>
      </c>
      <c r="E32" s="58"/>
      <c r="F32" s="32"/>
      <c r="G32" s="9">
        <f>G33</f>
        <v>44129104</v>
      </c>
      <c r="H32" s="9">
        <f t="shared" ref="H32:I34" si="44">H33</f>
        <v>13745308.74</v>
      </c>
      <c r="I32" s="9">
        <f t="shared" si="44"/>
        <v>0</v>
      </c>
      <c r="J32" s="76"/>
      <c r="K32" s="32"/>
      <c r="L32" s="9">
        <f>L33</f>
        <v>0</v>
      </c>
      <c r="M32" s="9">
        <f t="shared" ref="M32:N34" si="45">M33</f>
        <v>0</v>
      </c>
      <c r="N32" s="9">
        <f t="shared" si="45"/>
        <v>0</v>
      </c>
      <c r="O32" s="34"/>
      <c r="P32" s="86"/>
      <c r="Q32" s="9">
        <f>Q33</f>
        <v>44129104</v>
      </c>
      <c r="R32" s="9">
        <f t="shared" ref="R32:S34" si="46">R33</f>
        <v>13745308.74</v>
      </c>
      <c r="S32" s="9">
        <f t="shared" si="46"/>
        <v>0</v>
      </c>
      <c r="T32" s="34"/>
    </row>
    <row r="33" spans="1:20" ht="31.15" customHeight="1" x14ac:dyDescent="0.2">
      <c r="A33" s="65"/>
      <c r="B33" s="38"/>
      <c r="C33" s="36"/>
      <c r="D33" s="37"/>
      <c r="E33" s="54" t="s">
        <v>44</v>
      </c>
      <c r="F33" s="38" t="s">
        <v>50</v>
      </c>
      <c r="G33" s="41">
        <v>44129104</v>
      </c>
      <c r="H33" s="29">
        <v>13745308.74</v>
      </c>
      <c r="I33" s="39">
        <v>0</v>
      </c>
      <c r="J33" s="77">
        <v>60</v>
      </c>
      <c r="K33" s="38"/>
      <c r="L33" s="41"/>
      <c r="M33" s="29"/>
      <c r="N33" s="39"/>
      <c r="O33" s="40"/>
      <c r="P33" s="87" t="s">
        <v>50</v>
      </c>
      <c r="Q33" s="28">
        <f>G33+L33</f>
        <v>44129104</v>
      </c>
      <c r="R33" s="28">
        <f t="shared" ref="R33" si="47">H33+M33</f>
        <v>13745308.74</v>
      </c>
      <c r="S33" s="28">
        <f t="shared" ref="S33" si="48">I33+N33</f>
        <v>0</v>
      </c>
      <c r="T33" s="40">
        <v>60</v>
      </c>
    </row>
    <row r="34" spans="1:20" s="35" customFormat="1" ht="0.75" customHeight="1" x14ac:dyDescent="0.2">
      <c r="A34" s="61" t="s">
        <v>19</v>
      </c>
      <c r="B34" s="32">
        <v>7640</v>
      </c>
      <c r="C34" s="5">
        <v>470</v>
      </c>
      <c r="D34" s="6" t="s">
        <v>51</v>
      </c>
      <c r="E34" s="58"/>
      <c r="F34" s="32"/>
      <c r="G34" s="9">
        <f>G35</f>
        <v>0</v>
      </c>
      <c r="H34" s="9">
        <f t="shared" si="44"/>
        <v>0</v>
      </c>
      <c r="I34" s="9">
        <f t="shared" si="44"/>
        <v>0</v>
      </c>
      <c r="J34" s="76"/>
      <c r="K34" s="32"/>
      <c r="L34" s="9">
        <f>L35</f>
        <v>0</v>
      </c>
      <c r="M34" s="9">
        <f t="shared" si="45"/>
        <v>0</v>
      </c>
      <c r="N34" s="9">
        <f t="shared" si="45"/>
        <v>0</v>
      </c>
      <c r="O34" s="34"/>
      <c r="P34" s="86"/>
      <c r="Q34" s="9">
        <f>Q35</f>
        <v>0</v>
      </c>
      <c r="R34" s="9">
        <f t="shared" si="46"/>
        <v>0</v>
      </c>
      <c r="S34" s="9">
        <f t="shared" si="46"/>
        <v>0</v>
      </c>
      <c r="T34" s="34"/>
    </row>
    <row r="35" spans="1:20" ht="60.75" hidden="1" customHeight="1" x14ac:dyDescent="0.2">
      <c r="A35" s="65"/>
      <c r="B35" s="38"/>
      <c r="C35" s="36"/>
      <c r="D35" s="37"/>
      <c r="E35" s="54" t="s">
        <v>53</v>
      </c>
      <c r="F35" s="38" t="s">
        <v>52</v>
      </c>
      <c r="G35" s="28">
        <v>0</v>
      </c>
      <c r="H35" s="29">
        <v>0</v>
      </c>
      <c r="I35" s="29">
        <v>0</v>
      </c>
      <c r="J35" s="77">
        <v>0</v>
      </c>
      <c r="K35" s="38"/>
      <c r="L35" s="41">
        <v>0</v>
      </c>
      <c r="M35" s="29">
        <v>0</v>
      </c>
      <c r="N35" s="39">
        <v>0</v>
      </c>
      <c r="O35" s="43"/>
      <c r="P35" s="87"/>
      <c r="Q35" s="28">
        <v>0</v>
      </c>
      <c r="R35" s="28">
        <f t="shared" ref="R35" si="49">H35+M35</f>
        <v>0</v>
      </c>
      <c r="S35" s="28">
        <f t="shared" ref="S35" si="50">I35+N35</f>
        <v>0</v>
      </c>
      <c r="T35" s="40">
        <v>0</v>
      </c>
    </row>
    <row r="36" spans="1:20" s="50" customFormat="1" ht="13.5" thickBot="1" x14ac:dyDescent="0.25">
      <c r="A36" s="66" t="s">
        <v>24</v>
      </c>
      <c r="B36" s="44" t="s">
        <v>24</v>
      </c>
      <c r="C36" s="45" t="s">
        <v>24</v>
      </c>
      <c r="D36" s="46" t="s">
        <v>23</v>
      </c>
      <c r="E36" s="47" t="s">
        <v>24</v>
      </c>
      <c r="F36" s="44" t="s">
        <v>24</v>
      </c>
      <c r="G36" s="48">
        <f>G11</f>
        <v>52273991</v>
      </c>
      <c r="H36" s="48">
        <f t="shared" ref="H36:I36" si="51">H11</f>
        <v>17878319.740000002</v>
      </c>
      <c r="I36" s="48">
        <f t="shared" si="51"/>
        <v>2613124</v>
      </c>
      <c r="J36" s="80" t="s">
        <v>24</v>
      </c>
      <c r="K36" s="44" t="s">
        <v>24</v>
      </c>
      <c r="L36" s="48">
        <f>L11</f>
        <v>764000</v>
      </c>
      <c r="M36" s="48">
        <f t="shared" ref="M36:N36" si="52">M11</f>
        <v>764000</v>
      </c>
      <c r="N36" s="48">
        <f t="shared" si="52"/>
        <v>704000</v>
      </c>
      <c r="O36" s="49" t="s">
        <v>24</v>
      </c>
      <c r="P36" s="89" t="s">
        <v>24</v>
      </c>
      <c r="Q36" s="48">
        <f>Q11</f>
        <v>53037991</v>
      </c>
      <c r="R36" s="48">
        <f t="shared" ref="R36:S36" si="53">R11</f>
        <v>18642319.740000002</v>
      </c>
      <c r="S36" s="48">
        <f t="shared" si="53"/>
        <v>3317124</v>
      </c>
      <c r="T36" s="49" t="s">
        <v>24</v>
      </c>
    </row>
    <row r="37" spans="1:20" s="50" customFormat="1" ht="59.25" customHeight="1" x14ac:dyDescent="0.2">
      <c r="A37" s="51"/>
      <c r="B37" s="51"/>
      <c r="C37" s="51"/>
      <c r="D37" s="52"/>
      <c r="E37" s="52"/>
      <c r="F37" s="52"/>
      <c r="G37" s="53"/>
      <c r="H37" s="53"/>
      <c r="I37" s="53"/>
      <c r="J37" s="53"/>
      <c r="K37" s="52"/>
      <c r="L37" s="53"/>
      <c r="M37" s="53"/>
      <c r="N37" s="53"/>
      <c r="O37" s="53"/>
      <c r="P37" s="52"/>
      <c r="Q37" s="53"/>
      <c r="R37" s="53"/>
      <c r="S37" s="53"/>
      <c r="T37" s="53"/>
    </row>
    <row r="38" spans="1:20" ht="18.75" x14ac:dyDescent="0.3">
      <c r="A38" s="105" t="s">
        <v>49</v>
      </c>
      <c r="B38" s="105"/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5"/>
      <c r="P38" s="105"/>
      <c r="Q38" s="105"/>
      <c r="R38" s="105"/>
      <c r="S38" s="105"/>
      <c r="T38" s="105"/>
    </row>
  </sheetData>
  <mergeCells count="30">
    <mergeCell ref="Q2:T2"/>
    <mergeCell ref="A4:T4"/>
    <mergeCell ref="L1:O1"/>
    <mergeCell ref="L3:O3"/>
    <mergeCell ref="K8:K9"/>
    <mergeCell ref="L8:L9"/>
    <mergeCell ref="M8:M9"/>
    <mergeCell ref="N8:N9"/>
    <mergeCell ref="O8:O9"/>
    <mergeCell ref="K7:O7"/>
    <mergeCell ref="J8:J9"/>
    <mergeCell ref="Q1:T1"/>
    <mergeCell ref="Q3:T3"/>
    <mergeCell ref="F8:F9"/>
    <mergeCell ref="G8:G9"/>
    <mergeCell ref="H8:H9"/>
    <mergeCell ref="A38:T38"/>
    <mergeCell ref="P7:T7"/>
    <mergeCell ref="I8:I9"/>
    <mergeCell ref="A7:A9"/>
    <mergeCell ref="P8:P9"/>
    <mergeCell ref="Q8:Q9"/>
    <mergeCell ref="R8:R9"/>
    <mergeCell ref="S8:S9"/>
    <mergeCell ref="T8:T9"/>
    <mergeCell ref="B7:B9"/>
    <mergeCell ref="C7:C9"/>
    <mergeCell ref="D7:D9"/>
    <mergeCell ref="E7:E9"/>
    <mergeCell ref="F7:J7"/>
  </mergeCells>
  <pageMargins left="0.39370078740157483" right="0.19685039370078741" top="0.78740157480314965" bottom="0.39370078740157483" header="0" footer="0"/>
  <pageSetup paperSize="9" scale="48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2024-08-22T12:22:25Z</cp:lastPrinted>
  <dcterms:created xsi:type="dcterms:W3CDTF">2020-12-27T10:44:20Z</dcterms:created>
  <dcterms:modified xsi:type="dcterms:W3CDTF">2024-08-22T12:22:41Z</dcterms:modified>
</cp:coreProperties>
</file>